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885" yWindow="600" windowWidth="14820" windowHeight="8820" tabRatio="714"/>
  </bookViews>
  <sheets>
    <sheet name="9 Прогр(нов.форм)" sheetId="13" r:id="rId1"/>
  </sheets>
  <definedNames>
    <definedName name="_xlnm.Print_Titles" localSheetId="0">'9 Прогр(нов.форм)'!#REF!</definedName>
  </definedNames>
  <calcPr calcId="124519"/>
</workbook>
</file>

<file path=xl/calcChain.xml><?xml version="1.0" encoding="utf-8"?>
<calcChain xmlns="http://schemas.openxmlformats.org/spreadsheetml/2006/main">
  <c r="I23" i="13"/>
  <c r="K23"/>
  <c r="G23"/>
  <c r="C31"/>
  <c r="K9" l="1"/>
  <c r="K10"/>
  <c r="K11"/>
  <c r="K12"/>
  <c r="K13"/>
  <c r="K14"/>
  <c r="K15"/>
  <c r="K16"/>
  <c r="K17"/>
  <c r="K18"/>
  <c r="K19"/>
  <c r="K20"/>
  <c r="K21"/>
  <c r="K22"/>
  <c r="K24"/>
  <c r="K25"/>
  <c r="K26"/>
  <c r="K27"/>
  <c r="K28"/>
  <c r="K29"/>
  <c r="K30"/>
  <c r="K32"/>
  <c r="K33"/>
  <c r="K34"/>
  <c r="K8"/>
  <c r="I9"/>
  <c r="I10"/>
  <c r="I11"/>
  <c r="I12"/>
  <c r="I13"/>
  <c r="I14"/>
  <c r="I15"/>
  <c r="I16"/>
  <c r="I17"/>
  <c r="I18"/>
  <c r="I19"/>
  <c r="I20"/>
  <c r="I21"/>
  <c r="I22"/>
  <c r="I24"/>
  <c r="I25"/>
  <c r="I26"/>
  <c r="I27"/>
  <c r="I28"/>
  <c r="I29"/>
  <c r="I30"/>
  <c r="I32"/>
  <c r="I33"/>
  <c r="I34"/>
  <c r="I8"/>
  <c r="G32"/>
  <c r="G33"/>
  <c r="G34"/>
  <c r="G9"/>
  <c r="G10"/>
  <c r="G11"/>
  <c r="G12"/>
  <c r="G13"/>
  <c r="G14"/>
  <c r="G15"/>
  <c r="G16"/>
  <c r="G17"/>
  <c r="G18"/>
  <c r="G19"/>
  <c r="G20"/>
  <c r="G21"/>
  <c r="G22"/>
  <c r="G24"/>
  <c r="G25"/>
  <c r="G26"/>
  <c r="G27"/>
  <c r="G28"/>
  <c r="G29"/>
  <c r="G30"/>
  <c r="G8"/>
  <c r="C35"/>
  <c r="F35"/>
  <c r="E35"/>
  <c r="D35"/>
  <c r="F31"/>
  <c r="E31"/>
  <c r="D31"/>
  <c r="K35" l="1"/>
  <c r="K31"/>
  <c r="G35"/>
  <c r="G31"/>
  <c r="C36"/>
  <c r="I35"/>
  <c r="I31"/>
  <c r="E36"/>
  <c r="D36"/>
  <c r="F36"/>
  <c r="K36" l="1"/>
  <c r="I36"/>
  <c r="G36"/>
</calcChain>
</file>

<file path=xl/sharedStrings.xml><?xml version="1.0" encoding="utf-8"?>
<sst xmlns="http://schemas.openxmlformats.org/spreadsheetml/2006/main" count="96" uniqueCount="92">
  <si>
    <t>в том числе средства местного бюджета</t>
  </si>
  <si>
    <t>Код целевой статьи</t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</si>
  <si>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</si>
  <si>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</si>
  <si>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</si>
  <si>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</si>
  <si>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</si>
  <si>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</si>
  <si>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</si>
  <si>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</si>
  <si>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</si>
  <si>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</si>
  <si>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</si>
  <si>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</si>
  <si>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</si>
  <si>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</si>
  <si>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</si>
  <si>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</si>
  <si>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</si>
  <si>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</si>
  <si>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</si>
  <si>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</si>
  <si>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</si>
  <si>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</si>
  <si>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</si>
  <si>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</si>
  <si>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</si>
  <si>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</si>
  <si>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</si>
  <si>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</si>
  <si>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</si>
  <si>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</si>
  <si>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</si>
  <si>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</si>
  <si>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</si>
  <si>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</si>
  <si>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</si>
  <si>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</si>
  <si>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</si>
  <si>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</si>
  <si>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</si>
  <si>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</si>
  <si>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</si>
  <si>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</si>
  <si>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</si>
  <si>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</si>
  <si>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>ВСЕГО МУНИЦИПАЛЬНЫЕ ПРОГРАММЫ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</si>
  <si>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</si>
  <si>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</si>
  <si>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</si>
  <si>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</si>
  <si>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</si>
  <si>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</si>
  <si>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НЕПРОГРАММНЫЕ МЕРОПРИЯТИЯ</t>
  </si>
  <si>
    <t>ВСЕГО РАСХОДОВ:</t>
  </si>
  <si>
    <t>% исполнения уточненного плана, %</t>
  </si>
  <si>
    <t>Пояснения отклонений фактических значений от первоначальных плановых назначений по решению о бюджете</t>
  </si>
  <si>
    <t>Пояснения отклонений фактических значений от уточненных плановых назначений по решению о бюджете</t>
  </si>
  <si>
    <t>% исполнения сводной бюджетной росписи, %</t>
  </si>
  <si>
    <t>Пояснения отклонений фактических значений от уточненных плановых назначений по сводной бюджетной росписи</t>
  </si>
  <si>
    <t>% исполнения первоначального плана, %</t>
  </si>
  <si>
    <t>Наименование муниципальных программ (непрограммных направлений деятельности)</t>
  </si>
  <si>
    <t>Сведения о фактически произведенных расходах Партизанского городского округа в 2025 году на реализацию муниципальных программ и непрограммных направлений деятельности</t>
  </si>
  <si>
    <t xml:space="preserve">План по решению Думы Партизанского городского округа от 11.12.2024 г. № 171-Р, первоначальный, рублей </t>
  </si>
  <si>
    <t xml:space="preserve">План по решению Думы Партизанского городского округа от 11.12.2024 г. № 171-Р (в редакции Решения от 05.12.2025 г. № 266-Р), уточненный, рублей </t>
  </si>
  <si>
    <t xml:space="preserve">План по сводной бюджетной росписи, действующей на конец отчетного периода (по состоянию на 31.12.2025 г.), Источник: Форма по ОКУД 0503117, рублей </t>
  </si>
  <si>
    <t>Фактические значения за 2025 год</t>
  </si>
  <si>
    <t>1800000000</t>
  </si>
  <si>
    <t xml:space="preserve">    Муниципальная программа "Организация и проведение мероприятий по работе с молодежью в Партизанском городском округе"</t>
  </si>
  <si>
    <t xml:space="preserve">Экономия в результате конкурсных процедур на выполнение работ по актуализации местных нормативов градостроительного проектирования </t>
  </si>
  <si>
    <t>Расходы на исполнение судебных решений  осуществлены в пределах  предъявленных исполнительных листов</t>
  </si>
  <si>
    <t>Увеличение расходов в связи с выделением дополнительных ассигнований на  приобретение и ремонт муниципальных квартир</t>
  </si>
  <si>
    <t>Увеличение расходов в связи с выделением дополнительных ассигнований на переселение граждан из аварийного жилья с учетом поступлений из краевого бюджета и Фонда развития территорий</t>
  </si>
  <si>
    <t>Увеличение расходов в связи с выделением дополнительных ассигнований в связи с поступлением субсидии из краевого бюджета на условиях софинансирования на обеспечение населения твердым топливом</t>
  </si>
  <si>
    <t>Увеличение расходов в связи с выделением дополнительных ассигнований на  завершение строительства водозабора «Северный» на реке Партизанская для водоснабжения с. Углекаменск</t>
  </si>
  <si>
    <t>Расходы исполнены в объеме заключенного муниципального контракта  на эксплуатацию водоотливного комплекса по результатам конкурсных процедур</t>
  </si>
  <si>
    <t>Увеличение расходов  в связи с выделением дополнительных ассигнований на ремонт,  противопожарные и антитеррористические мероприятия учреждений культуры и МБУ ДО ДШИ</t>
  </si>
  <si>
    <t>Увеличение расходов в связи с выделением дополнительных ассигнований на  реализацию Твоего проекта и Молодежного бюджета, ремонт, противопожарные и антитеррористические мероприятия в  учреждениях образования</t>
  </si>
  <si>
    <t>Увеличение расходов в связи с выделением дополнительных ассигнований на обеспечение жильем молодых семей с учетом поступлений субсидии из краевого бюджета</t>
  </si>
  <si>
    <t>Увеличение расходов в связи выделением дополнительных ассигнований на закупку офисного оборудования и программного обеспечения</t>
  </si>
  <si>
    <t>Поддержка субъектов малого и среднего предпринимательства осуществлена по результатам поданных заявок и проведенных конкурсов на предоставление грантов</t>
  </si>
  <si>
    <t>Увеличение расходов на реализацию проекта инициативного бюджетирования по направлению "Твой проект" в связи с выделение дополнительных ассигнований из краевого бюджета</t>
  </si>
  <si>
    <t xml:space="preserve">Неисполнением подрядчиками договорных обязательств по поставке в муниципальную собственность оборудования и спецтехники </t>
  </si>
  <si>
    <t xml:space="preserve">Использование дистанционных форм обучения и отсутствие предложений по запланированным программам обучения </t>
  </si>
  <si>
    <t>Увеличение расходов в связи выделением дополнительных ассигнований на исполнение решений судов, на пополнение резервных фондов</t>
  </si>
  <si>
    <t>Увеличение расходов  в связи выделением дополнительных ассигнований на  ремонт в муниципальных учреждениях, закупку офисного оборудования и программного обеспечения</t>
  </si>
  <si>
    <t>Увеличение расходов в связи с выделением из краевого бюджета средств  на организацию транспортного обслуживания населения; на поддержку проектов, инициируемых жителями, по решению вопросов местного значения; на социальную поддержку детей-сирот</t>
  </si>
  <si>
    <t>Увеличение расходов в связи с выделением дополнительных ассигнований  из краевого бюджета на поддержку СОНКО</t>
  </si>
  <si>
    <t>Увеличение расходов на завершение  реконструкции гидротехнического сооружения - защитной дамбы по левому берегу р. Постышевка в г. Партизанске на условиях софинансирования из краевого бюджета, ремонт муниципального учреждения и на обеспечение первичных мер пожарной безопасности</t>
  </si>
  <si>
    <t>Увеличение расходов в связи с выделением дополнительных ассигнований на   антитеррористические мероприятия в учреждениях образования</t>
  </si>
  <si>
    <t>Увеличение расходов в связи с выделением дополнительных ассигнований на ремонт дорог, приобретением спец.техники и благоустройство территории</t>
  </si>
  <si>
    <t>Увеличение расходов в связи выделением дополнительных ассигнований на содержание и пополнение  муниципальной казны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</si>
</sst>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CFFFF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11">
      <alignment horizontal="center" vertical="center" wrapText="1"/>
    </xf>
    <xf numFmtId="0" fontId="24" fillId="0" borderId="11">
      <alignment vertical="top" wrapText="1"/>
    </xf>
    <xf numFmtId="1" fontId="22" fillId="0" borderId="11">
      <alignment horizontal="center" vertical="top" shrinkToFit="1"/>
    </xf>
    <xf numFmtId="4" fontId="24" fillId="34" borderId="11">
      <alignment horizontal="right" vertical="top" shrinkToFit="1"/>
    </xf>
    <xf numFmtId="4" fontId="25" fillId="35" borderId="11">
      <alignment horizontal="right" vertical="top" shrinkToFit="1"/>
    </xf>
    <xf numFmtId="10" fontId="24" fillId="34" borderId="11">
      <alignment horizontal="right" vertical="top" shrinkToFit="1"/>
    </xf>
    <xf numFmtId="4" fontId="25" fillId="35" borderId="11">
      <alignment horizontal="right" vertical="top" shrinkToFit="1"/>
    </xf>
    <xf numFmtId="0" fontId="24" fillId="0" borderId="11">
      <alignment horizontal="left"/>
    </xf>
    <xf numFmtId="4" fontId="24" fillId="33" borderId="11">
      <alignment horizontal="right" vertical="top" shrinkToFit="1"/>
    </xf>
    <xf numFmtId="10" fontId="24" fillId="33" borderId="11">
      <alignment horizontal="right" vertical="top" shrinkToFit="1"/>
    </xf>
  </cellStyleXfs>
  <cellXfs count="4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vertical="top" wrapText="1"/>
    </xf>
    <xf numFmtId="4" fontId="26" fillId="0" borderId="11" xfId="46" applyNumberFormat="1" applyFont="1" applyFill="1" applyProtection="1">
      <alignment horizontal="right" vertical="top" shrinkToFit="1"/>
    </xf>
    <xf numFmtId="0" fontId="2" fillId="0" borderId="0" xfId="0" applyFont="1" applyProtection="1">
      <protection locked="0"/>
    </xf>
    <xf numFmtId="10" fontId="23" fillId="0" borderId="11" xfId="42" applyNumberFormat="1" applyFont="1" applyFill="1" applyBorder="1" applyAlignment="1" applyProtection="1">
      <alignment horizontal="right" vertical="top" shrinkToFit="1"/>
    </xf>
    <xf numFmtId="10" fontId="26" fillId="0" borderId="11" xfId="42" applyNumberFormat="1" applyFont="1" applyFill="1" applyBorder="1" applyAlignment="1" applyProtection="1">
      <alignment horizontal="right" vertical="top" shrinkToFit="1"/>
    </xf>
    <xf numFmtId="0" fontId="1" fillId="0" borderId="0" xfId="0" applyFont="1" applyFill="1" applyProtection="1">
      <protection locked="0"/>
    </xf>
    <xf numFmtId="10" fontId="1" fillId="0" borderId="1" xfId="42" applyNumberFormat="1" applyFont="1" applyFill="1" applyBorder="1" applyAlignment="1">
      <alignment wrapText="1"/>
    </xf>
    <xf numFmtId="49" fontId="26" fillId="0" borderId="11" xfId="45" applyNumberFormat="1" applyFont="1" applyFill="1" applyProtection="1">
      <alignment horizontal="center" vertical="top" shrinkToFit="1"/>
    </xf>
    <xf numFmtId="49" fontId="26" fillId="0" borderId="15" xfId="50" applyNumberFormat="1" applyFont="1" applyFill="1" applyBorder="1" applyAlignment="1" applyProtection="1">
      <alignment horizontal="center"/>
    </xf>
    <xf numFmtId="10" fontId="28" fillId="0" borderId="1" xfId="42" applyNumberFormat="1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26" fillId="0" borderId="11" xfId="44" applyNumberFormat="1" applyFont="1" applyAlignment="1" applyProtection="1">
      <alignment horizontal="left" vertical="top" wrapText="1"/>
    </xf>
    <xf numFmtId="0" fontId="26" fillId="0" borderId="14" xfId="50" applyNumberFormat="1" applyFont="1" applyBorder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23" fillId="0" borderId="11" xfId="44" applyNumberFormat="1" applyFont="1" applyAlignment="1" applyProtection="1">
      <alignment horizontal="left" vertical="top" wrapText="1"/>
    </xf>
    <xf numFmtId="49" fontId="23" fillId="0" borderId="11" xfId="45" applyNumberFormat="1" applyFont="1" applyFill="1" applyAlignment="1" applyProtection="1">
      <alignment horizontal="center" vertical="top" shrinkToFit="1"/>
    </xf>
    <xf numFmtId="4" fontId="23" fillId="0" borderId="11" xfId="46" applyNumberFormat="1" applyFont="1" applyFill="1" applyAlignment="1" applyProtection="1">
      <alignment horizontal="right" vertical="top" shrinkToFit="1"/>
    </xf>
    <xf numFmtId="10" fontId="1" fillId="0" borderId="1" xfId="42" applyNumberFormat="1" applyFont="1" applyFill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10" fontId="28" fillId="0" borderId="1" xfId="42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vertical="top" wrapText="1"/>
    </xf>
    <xf numFmtId="49" fontId="26" fillId="0" borderId="11" xfId="45" applyNumberFormat="1" applyFont="1" applyFill="1" applyAlignment="1" applyProtection="1">
      <alignment horizontal="center" vertical="top" shrinkToFit="1"/>
    </xf>
    <xf numFmtId="4" fontId="26" fillId="0" borderId="11" xfId="46" applyNumberFormat="1" applyFont="1" applyFill="1" applyAlignment="1" applyProtection="1">
      <alignment horizontal="right" vertical="top" shrinkToFit="1"/>
    </xf>
    <xf numFmtId="0" fontId="2" fillId="0" borderId="0" xfId="0" applyFont="1" applyAlignment="1" applyProtection="1">
      <alignment vertical="top"/>
      <protection locked="0"/>
    </xf>
    <xf numFmtId="0" fontId="27" fillId="0" borderId="0" xfId="0" applyFont="1" applyFill="1" applyAlignment="1">
      <alignment horizontal="center" wrapText="1"/>
    </xf>
    <xf numFmtId="0" fontId="23" fillId="0" borderId="12" xfId="43" applyNumberFormat="1" applyFont="1" applyFill="1" applyBorder="1" applyProtection="1">
      <alignment horizontal="center" vertical="center" wrapText="1"/>
    </xf>
    <xf numFmtId="0" fontId="23" fillId="0" borderId="13" xfId="43" applyNumberFormat="1" applyFont="1" applyFill="1" applyBorder="1" applyProtection="1">
      <alignment horizontal="center" vertical="center" wrapText="1"/>
    </xf>
    <xf numFmtId="0" fontId="23" fillId="0" borderId="12" xfId="43" applyNumberFormat="1" applyFont="1" applyFill="1" applyBorder="1" applyAlignment="1" applyProtection="1">
      <alignment horizontal="center" vertical="center" wrapText="1"/>
    </xf>
    <xf numFmtId="0" fontId="23" fillId="0" borderId="13" xfId="43" applyNumberFormat="1" applyFont="1" applyFill="1" applyBorder="1" applyAlignment="1" applyProtection="1">
      <alignment horizontal="center" vertical="center" wrapText="1"/>
    </xf>
    <xf numFmtId="0" fontId="23" fillId="0" borderId="18" xfId="43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23" fillId="0" borderId="11" xfId="43" applyNumberFormat="1" applyFont="1" applyFill="1" applyProtection="1">
      <alignment horizontal="center" vertical="center" wrapText="1"/>
    </xf>
    <xf numFmtId="0" fontId="23" fillId="0" borderId="11" xfId="43" applyFont="1" applyFill="1">
      <alignment horizontal="center" vertical="center" wrapText="1"/>
    </xf>
    <xf numFmtId="0" fontId="23" fillId="0" borderId="19" xfId="43" applyNumberFormat="1" applyFont="1" applyFill="1" applyBorder="1" applyAlignment="1" applyProtection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49" fontId="23" fillId="0" borderId="11" xfId="43" applyNumberFormat="1" applyFont="1" applyFill="1" applyProtection="1">
      <alignment horizontal="center" vertical="center" wrapText="1"/>
    </xf>
    <xf numFmtId="49" fontId="23" fillId="0" borderId="11" xfId="43" applyNumberFormat="1" applyFont="1" applyFill="1">
      <alignment horizontal="center" vertical="center" wrapText="1"/>
    </xf>
    <xf numFmtId="10" fontId="1" fillId="0" borderId="11" xfId="42" applyNumberFormat="1" applyFont="1" applyFill="1" applyBorder="1" applyAlignment="1" applyProtection="1">
      <alignment horizontal="right" vertical="top" shrinkToFit="1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xl22" xfId="43"/>
    <cellStyle name="xl25" xfId="45"/>
    <cellStyle name="xl26" xfId="50"/>
    <cellStyle name="xl28" xfId="51"/>
    <cellStyle name="xl32" xfId="52"/>
    <cellStyle name="xl37" xfId="44"/>
    <cellStyle name="xl38" xfId="46"/>
    <cellStyle name="xl38 2" xfId="47"/>
    <cellStyle name="xl38 3" xfId="49"/>
    <cellStyle name="xl39" xfId="48"/>
    <cellStyle name="Обычный" xfId="0" builtinId="0"/>
    <cellStyle name="Процентный" xfId="4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L36"/>
  <sheetViews>
    <sheetView tabSelected="1" zoomScale="60" zoomScaleNormal="60" workbookViewId="0">
      <selection activeCell="H16" sqref="H16"/>
    </sheetView>
  </sheetViews>
  <sheetFormatPr defaultRowHeight="15"/>
  <cols>
    <col min="1" max="1" width="63.42578125" style="17" customWidth="1"/>
    <col min="2" max="2" width="18.7109375" style="2" customWidth="1"/>
    <col min="3" max="3" width="30.7109375" style="2" customWidth="1"/>
    <col min="4" max="4" width="30.5703125" style="2" customWidth="1"/>
    <col min="5" max="6" width="28.5703125" style="2" customWidth="1"/>
    <col min="7" max="7" width="20.5703125" style="2" customWidth="1"/>
    <col min="8" max="8" width="34.85546875" style="2" customWidth="1"/>
    <col min="9" max="9" width="22.7109375" style="2" customWidth="1"/>
    <col min="10" max="10" width="37" style="2" customWidth="1"/>
    <col min="11" max="11" width="22.28515625" style="2" customWidth="1"/>
    <col min="12" max="17" width="30.28515625" style="2" customWidth="1"/>
    <col min="18" max="16384" width="9.140625" style="2"/>
  </cols>
  <sheetData>
    <row r="1" spans="1:12" s="1" customFormat="1" ht="54" customHeight="1">
      <c r="A1" s="30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15.75" hidden="1" customHeight="1">
      <c r="A2" s="13"/>
    </row>
    <row r="3" spans="1:12" s="1" customFormat="1" ht="14.25" customHeight="1">
      <c r="A3" s="13"/>
    </row>
    <row r="4" spans="1:12" s="1" customFormat="1" ht="15.75">
      <c r="A4" s="13"/>
    </row>
    <row r="5" spans="1:12" ht="15.75" hidden="1" customHeight="1">
      <c r="A5" s="14" t="s">
        <v>0</v>
      </c>
    </row>
    <row r="6" spans="1:12" s="8" customFormat="1" ht="38.25" customHeight="1">
      <c r="A6" s="40" t="s">
        <v>61</v>
      </c>
      <c r="B6" s="42" t="s">
        <v>1</v>
      </c>
      <c r="C6" s="38" t="s">
        <v>63</v>
      </c>
      <c r="D6" s="38" t="s">
        <v>64</v>
      </c>
      <c r="E6" s="38" t="s">
        <v>65</v>
      </c>
      <c r="F6" s="36" t="s">
        <v>66</v>
      </c>
      <c r="G6" s="31" t="s">
        <v>60</v>
      </c>
      <c r="H6" s="33" t="s">
        <v>56</v>
      </c>
      <c r="I6" s="31" t="s">
        <v>55</v>
      </c>
      <c r="J6" s="33" t="s">
        <v>57</v>
      </c>
      <c r="K6" s="31" t="s">
        <v>58</v>
      </c>
      <c r="L6" s="33" t="s">
        <v>59</v>
      </c>
    </row>
    <row r="7" spans="1:12" s="8" customFormat="1" ht="72.75" customHeight="1">
      <c r="A7" s="41"/>
      <c r="B7" s="43"/>
      <c r="C7" s="39"/>
      <c r="D7" s="39"/>
      <c r="E7" s="39"/>
      <c r="F7" s="37"/>
      <c r="G7" s="32"/>
      <c r="H7" s="35"/>
      <c r="I7" s="32"/>
      <c r="J7" s="34"/>
      <c r="K7" s="32"/>
      <c r="L7" s="34"/>
    </row>
    <row r="8" spans="1:12" s="22" customFormat="1" ht="94.5">
      <c r="A8" s="18" t="s">
        <v>2</v>
      </c>
      <c r="B8" s="19" t="s">
        <v>3</v>
      </c>
      <c r="C8" s="20">
        <v>191970101.00999999</v>
      </c>
      <c r="D8" s="20">
        <v>191770101.00999999</v>
      </c>
      <c r="E8" s="20">
        <v>191770101.00999999</v>
      </c>
      <c r="F8" s="20">
        <v>191663636</v>
      </c>
      <c r="G8" s="6">
        <f>F8/C8</f>
        <v>0.99840357947207614</v>
      </c>
      <c r="H8" s="21"/>
      <c r="I8" s="6">
        <f>F8/D8</f>
        <v>0.99944482998424011</v>
      </c>
      <c r="J8" s="20"/>
      <c r="K8" s="6">
        <f>F8/E8</f>
        <v>0.99944482998424011</v>
      </c>
      <c r="L8" s="20"/>
    </row>
    <row r="9" spans="1:12" s="22" customFormat="1" ht="63">
      <c r="A9" s="18" t="s">
        <v>4</v>
      </c>
      <c r="B9" s="19" t="s">
        <v>5</v>
      </c>
      <c r="C9" s="20">
        <v>18622935.239999998</v>
      </c>
      <c r="D9" s="20">
        <v>19429477.449999999</v>
      </c>
      <c r="E9" s="20">
        <v>19429477.449999999</v>
      </c>
      <c r="F9" s="20">
        <v>19370950.949999999</v>
      </c>
      <c r="G9" s="6">
        <f t="shared" ref="G9:G36" si="0">F9/C9</f>
        <v>1.0401663701430559</v>
      </c>
      <c r="H9" s="21"/>
      <c r="I9" s="6">
        <f t="shared" ref="I9:I36" si="1">F9/D9</f>
        <v>0.99698774708941029</v>
      </c>
      <c r="J9" s="20"/>
      <c r="K9" s="6">
        <f t="shared" ref="K9:K36" si="2">F9/E9</f>
        <v>0.99698774708941029</v>
      </c>
      <c r="L9" s="20"/>
    </row>
    <row r="10" spans="1:12" s="22" customFormat="1" ht="106.5" customHeight="1">
      <c r="A10" s="18" t="s">
        <v>6</v>
      </c>
      <c r="B10" s="19" t="s">
        <v>7</v>
      </c>
      <c r="C10" s="20">
        <v>15050000</v>
      </c>
      <c r="D10" s="20">
        <v>97315642.629999995</v>
      </c>
      <c r="E10" s="20">
        <v>97315642.629999995</v>
      </c>
      <c r="F10" s="20">
        <v>97315642.629999995</v>
      </c>
      <c r="G10" s="6">
        <f t="shared" si="0"/>
        <v>6.4661556564784046</v>
      </c>
      <c r="H10" s="21" t="s">
        <v>71</v>
      </c>
      <c r="I10" s="6">
        <f t="shared" si="1"/>
        <v>1</v>
      </c>
      <c r="J10" s="20"/>
      <c r="K10" s="6">
        <f t="shared" si="2"/>
        <v>1</v>
      </c>
      <c r="L10" s="20"/>
    </row>
    <row r="11" spans="1:12" s="22" customFormat="1" ht="146.25" customHeight="1">
      <c r="A11" s="18" t="s">
        <v>8</v>
      </c>
      <c r="B11" s="19" t="s">
        <v>9</v>
      </c>
      <c r="C11" s="20">
        <v>310000</v>
      </c>
      <c r="D11" s="20">
        <v>185749998.13</v>
      </c>
      <c r="E11" s="20">
        <v>185749998.13</v>
      </c>
      <c r="F11" s="20">
        <v>184746547.30000001</v>
      </c>
      <c r="G11" s="6">
        <f t="shared" si="0"/>
        <v>595.9566041935484</v>
      </c>
      <c r="H11" s="21" t="s">
        <v>72</v>
      </c>
      <c r="I11" s="6">
        <f t="shared" si="1"/>
        <v>0.99459784204521118</v>
      </c>
      <c r="J11" s="20"/>
      <c r="K11" s="6">
        <f t="shared" si="2"/>
        <v>0.99459784204521118</v>
      </c>
      <c r="L11" s="20"/>
    </row>
    <row r="12" spans="1:12" s="22" customFormat="1" ht="126">
      <c r="A12" s="18" t="s">
        <v>10</v>
      </c>
      <c r="B12" s="19" t="s">
        <v>11</v>
      </c>
      <c r="C12" s="20">
        <v>1329813.03</v>
      </c>
      <c r="D12" s="20">
        <v>2243403.73</v>
      </c>
      <c r="E12" s="20">
        <v>2243403.73</v>
      </c>
      <c r="F12" s="20">
        <v>2241029.81</v>
      </c>
      <c r="G12" s="6">
        <f t="shared" si="0"/>
        <v>1.68522172624523</v>
      </c>
      <c r="H12" s="21" t="s">
        <v>73</v>
      </c>
      <c r="I12" s="6">
        <f t="shared" si="1"/>
        <v>0.99894182221048555</v>
      </c>
      <c r="J12" s="20"/>
      <c r="K12" s="6">
        <f t="shared" si="2"/>
        <v>0.99894182221048555</v>
      </c>
      <c r="L12" s="20"/>
    </row>
    <row r="13" spans="1:12" s="22" customFormat="1" ht="110.25">
      <c r="A13" s="18" t="s">
        <v>12</v>
      </c>
      <c r="B13" s="19" t="s">
        <v>13</v>
      </c>
      <c r="C13" s="20">
        <v>740000</v>
      </c>
      <c r="D13" s="20">
        <v>19351999.210000001</v>
      </c>
      <c r="E13" s="20">
        <v>19351999.210000001</v>
      </c>
      <c r="F13" s="20">
        <v>18611999.210000001</v>
      </c>
      <c r="G13" s="6">
        <f t="shared" si="0"/>
        <v>25.151350283783785</v>
      </c>
      <c r="H13" s="21" t="s">
        <v>74</v>
      </c>
      <c r="I13" s="6">
        <f t="shared" si="1"/>
        <v>0.96176105672753387</v>
      </c>
      <c r="J13" s="21"/>
      <c r="K13" s="6">
        <f t="shared" si="2"/>
        <v>0.96176105672753387</v>
      </c>
      <c r="L13" s="21"/>
    </row>
    <row r="14" spans="1:12" s="22" customFormat="1" ht="31.5">
      <c r="A14" s="18" t="s">
        <v>14</v>
      </c>
      <c r="B14" s="19" t="s">
        <v>15</v>
      </c>
      <c r="C14" s="20">
        <v>47000</v>
      </c>
      <c r="D14" s="20">
        <v>47000</v>
      </c>
      <c r="E14" s="20">
        <v>47000</v>
      </c>
      <c r="F14" s="20">
        <v>47000</v>
      </c>
      <c r="G14" s="6">
        <f t="shared" si="0"/>
        <v>1</v>
      </c>
      <c r="H14" s="23"/>
      <c r="I14" s="6">
        <f t="shared" si="1"/>
        <v>1</v>
      </c>
      <c r="J14" s="20"/>
      <c r="K14" s="6">
        <f t="shared" si="2"/>
        <v>1</v>
      </c>
      <c r="L14" s="20"/>
    </row>
    <row r="15" spans="1:12" s="22" customFormat="1" ht="74.25" customHeight="1">
      <c r="A15" s="18" t="s">
        <v>16</v>
      </c>
      <c r="B15" s="19" t="s">
        <v>17</v>
      </c>
      <c r="C15" s="20">
        <v>600000</v>
      </c>
      <c r="D15" s="20">
        <v>866659.18</v>
      </c>
      <c r="E15" s="20">
        <v>866659.18</v>
      </c>
      <c r="F15" s="20">
        <v>866639.18</v>
      </c>
      <c r="G15" s="6">
        <f t="shared" si="0"/>
        <v>1.4443986333333334</v>
      </c>
      <c r="H15" s="3" t="s">
        <v>87</v>
      </c>
      <c r="I15" s="6">
        <f t="shared" si="1"/>
        <v>0.99997692287757223</v>
      </c>
      <c r="J15" s="20"/>
      <c r="K15" s="6">
        <f t="shared" si="2"/>
        <v>0.99997692287757223</v>
      </c>
      <c r="L15" s="20"/>
    </row>
    <row r="16" spans="1:12" s="22" customFormat="1" ht="192" customHeight="1">
      <c r="A16" s="18" t="s">
        <v>18</v>
      </c>
      <c r="B16" s="19" t="s">
        <v>19</v>
      </c>
      <c r="C16" s="20">
        <v>24457739</v>
      </c>
      <c r="D16" s="20">
        <v>42127903.520000003</v>
      </c>
      <c r="E16" s="20">
        <v>42127903.520000003</v>
      </c>
      <c r="F16" s="20">
        <v>42015767.729999997</v>
      </c>
      <c r="G16" s="6">
        <f t="shared" si="0"/>
        <v>1.7178925545815988</v>
      </c>
      <c r="H16" s="21" t="s">
        <v>88</v>
      </c>
      <c r="I16" s="6">
        <f t="shared" si="1"/>
        <v>0.99733820625688696</v>
      </c>
      <c r="J16" s="24"/>
      <c r="K16" s="6">
        <f t="shared" si="2"/>
        <v>0.99733820625688696</v>
      </c>
      <c r="L16" s="24"/>
    </row>
    <row r="17" spans="1:12" s="22" customFormat="1" ht="111.75" customHeight="1">
      <c r="A17" s="18" t="s">
        <v>20</v>
      </c>
      <c r="B17" s="19" t="s">
        <v>21</v>
      </c>
      <c r="C17" s="20">
        <v>8280000</v>
      </c>
      <c r="D17" s="20">
        <v>6218600</v>
      </c>
      <c r="E17" s="20">
        <v>6218600</v>
      </c>
      <c r="F17" s="20">
        <v>6218080</v>
      </c>
      <c r="G17" s="6">
        <f t="shared" si="0"/>
        <v>0.75097584541062801</v>
      </c>
      <c r="H17" s="9" t="s">
        <v>75</v>
      </c>
      <c r="I17" s="6">
        <f t="shared" si="1"/>
        <v>0.99991637989258031</v>
      </c>
      <c r="J17" s="20"/>
      <c r="K17" s="6">
        <f t="shared" si="2"/>
        <v>0.99991637989258031</v>
      </c>
      <c r="L17" s="20"/>
    </row>
    <row r="18" spans="1:12" s="22" customFormat="1" ht="94.5">
      <c r="A18" s="18" t="s">
        <v>22</v>
      </c>
      <c r="B18" s="19" t="s">
        <v>23</v>
      </c>
      <c r="C18" s="20">
        <v>50000</v>
      </c>
      <c r="D18" s="20">
        <v>14232962.52</v>
      </c>
      <c r="E18" s="20">
        <v>14232962.52</v>
      </c>
      <c r="F18" s="20">
        <v>14230882.77</v>
      </c>
      <c r="G18" s="6">
        <f t="shared" si="0"/>
        <v>284.61765539999999</v>
      </c>
      <c r="H18" s="24" t="s">
        <v>89</v>
      </c>
      <c r="I18" s="6">
        <f t="shared" si="1"/>
        <v>0.99985387792618174</v>
      </c>
      <c r="J18" s="20"/>
      <c r="K18" s="6">
        <f t="shared" si="2"/>
        <v>0.99985387792618174</v>
      </c>
      <c r="L18" s="20"/>
    </row>
    <row r="19" spans="1:12" s="22" customFormat="1" ht="131.25" customHeight="1">
      <c r="A19" s="18" t="s">
        <v>24</v>
      </c>
      <c r="B19" s="19" t="s">
        <v>25</v>
      </c>
      <c r="C19" s="20">
        <v>145064451.21000001</v>
      </c>
      <c r="D19" s="20">
        <v>174743790.58000001</v>
      </c>
      <c r="E19" s="20">
        <v>174743790.58000001</v>
      </c>
      <c r="F19" s="20">
        <v>174743790.58000001</v>
      </c>
      <c r="G19" s="6">
        <f t="shared" si="0"/>
        <v>1.2045941588200353</v>
      </c>
      <c r="H19" s="21" t="s">
        <v>76</v>
      </c>
      <c r="I19" s="6">
        <f t="shared" si="1"/>
        <v>1</v>
      </c>
      <c r="J19" s="20"/>
      <c r="K19" s="6">
        <f t="shared" si="2"/>
        <v>1</v>
      </c>
      <c r="L19" s="20"/>
    </row>
    <row r="20" spans="1:12" s="22" customFormat="1" ht="171.75" customHeight="1">
      <c r="A20" s="18" t="s">
        <v>26</v>
      </c>
      <c r="B20" s="19" t="s">
        <v>27</v>
      </c>
      <c r="C20" s="20">
        <v>985515155.45000005</v>
      </c>
      <c r="D20" s="20">
        <v>1055685306.63</v>
      </c>
      <c r="E20" s="20">
        <v>1052205096.74</v>
      </c>
      <c r="F20" s="20">
        <v>1051814964.34</v>
      </c>
      <c r="G20" s="6">
        <f t="shared" si="0"/>
        <v>1.0672742661778007</v>
      </c>
      <c r="H20" s="24" t="s">
        <v>77</v>
      </c>
      <c r="I20" s="6">
        <f t="shared" si="1"/>
        <v>0.9963338105913826</v>
      </c>
      <c r="J20" s="20"/>
      <c r="K20" s="6">
        <f t="shared" si="2"/>
        <v>0.9996292239971003</v>
      </c>
      <c r="L20" s="20"/>
    </row>
    <row r="21" spans="1:12" s="22" customFormat="1" ht="86.25" customHeight="1">
      <c r="A21" s="18" t="s">
        <v>28</v>
      </c>
      <c r="B21" s="19" t="s">
        <v>29</v>
      </c>
      <c r="C21" s="20">
        <v>98088272.930000007</v>
      </c>
      <c r="D21" s="20">
        <v>165086668.09999999</v>
      </c>
      <c r="E21" s="20">
        <v>165086668.09999999</v>
      </c>
      <c r="F21" s="20">
        <v>165086668.09999999</v>
      </c>
      <c r="G21" s="6">
        <f t="shared" si="0"/>
        <v>1.6830418475999971</v>
      </c>
      <c r="H21" s="24" t="s">
        <v>90</v>
      </c>
      <c r="I21" s="6">
        <f t="shared" si="1"/>
        <v>1</v>
      </c>
      <c r="J21" s="20"/>
      <c r="K21" s="6">
        <f t="shared" si="2"/>
        <v>1</v>
      </c>
      <c r="L21" s="20"/>
    </row>
    <row r="22" spans="1:12" s="22" customFormat="1" ht="109.5" customHeight="1">
      <c r="A22" s="18" t="s">
        <v>30</v>
      </c>
      <c r="B22" s="19" t="s">
        <v>31</v>
      </c>
      <c r="C22" s="20">
        <v>4866204</v>
      </c>
      <c r="D22" s="20">
        <v>5561582.2300000004</v>
      </c>
      <c r="E22" s="20">
        <v>5561582.2300000004</v>
      </c>
      <c r="F22" s="20">
        <v>5561582.2300000004</v>
      </c>
      <c r="G22" s="6">
        <f t="shared" si="0"/>
        <v>1.1428995229135483</v>
      </c>
      <c r="H22" s="24" t="s">
        <v>78</v>
      </c>
      <c r="I22" s="6">
        <f t="shared" si="1"/>
        <v>1</v>
      </c>
      <c r="J22" s="20"/>
      <c r="K22" s="6">
        <f t="shared" si="2"/>
        <v>1</v>
      </c>
      <c r="L22" s="20"/>
    </row>
    <row r="23" spans="1:12" s="22" customFormat="1" ht="47.25">
      <c r="A23" s="25" t="s">
        <v>68</v>
      </c>
      <c r="B23" s="19" t="s">
        <v>67</v>
      </c>
      <c r="C23" s="20">
        <v>1480000</v>
      </c>
      <c r="D23" s="20">
        <v>1480000</v>
      </c>
      <c r="E23" s="20">
        <v>1480000</v>
      </c>
      <c r="F23" s="20">
        <v>1479708.6</v>
      </c>
      <c r="G23" s="6">
        <f t="shared" ref="G23" si="3">F23/C23</f>
        <v>0.99980310810810813</v>
      </c>
      <c r="H23" s="26"/>
      <c r="I23" s="6">
        <f t="shared" ref="I23" si="4">F23/D23</f>
        <v>0.99980310810810813</v>
      </c>
      <c r="J23" s="20"/>
      <c r="K23" s="6">
        <f t="shared" ref="K23" si="5">F23/E23</f>
        <v>0.99980310810810813</v>
      </c>
      <c r="L23" s="20"/>
    </row>
    <row r="24" spans="1:12" s="22" customFormat="1" ht="78.75">
      <c r="A24" s="18" t="s">
        <v>32</v>
      </c>
      <c r="B24" s="19" t="s">
        <v>33</v>
      </c>
      <c r="C24" s="20">
        <v>2000000</v>
      </c>
      <c r="D24" s="20">
        <v>14028076.67</v>
      </c>
      <c r="E24" s="20">
        <v>14028076.67</v>
      </c>
      <c r="F24" s="20">
        <v>14024246.470000001</v>
      </c>
      <c r="G24" s="6">
        <f t="shared" si="0"/>
        <v>7.0121232350000007</v>
      </c>
      <c r="H24" s="21" t="s">
        <v>79</v>
      </c>
      <c r="I24" s="6">
        <f t="shared" si="1"/>
        <v>0.99972696185727372</v>
      </c>
      <c r="J24" s="20"/>
      <c r="K24" s="6">
        <f t="shared" si="2"/>
        <v>0.99972696185727372</v>
      </c>
      <c r="L24" s="20"/>
    </row>
    <row r="25" spans="1:12" s="22" customFormat="1" ht="111" customHeight="1">
      <c r="A25" s="18" t="s">
        <v>34</v>
      </c>
      <c r="B25" s="19" t="s">
        <v>35</v>
      </c>
      <c r="C25" s="20">
        <v>566049.16</v>
      </c>
      <c r="D25" s="20">
        <v>375100</v>
      </c>
      <c r="E25" s="20">
        <v>375100</v>
      </c>
      <c r="F25" s="20">
        <v>375100</v>
      </c>
      <c r="G25" s="6">
        <f t="shared" si="0"/>
        <v>0.66266329235432475</v>
      </c>
      <c r="H25" s="21" t="s">
        <v>69</v>
      </c>
      <c r="I25" s="6">
        <f t="shared" si="1"/>
        <v>1</v>
      </c>
      <c r="J25" s="21"/>
      <c r="K25" s="6">
        <f t="shared" si="2"/>
        <v>1</v>
      </c>
      <c r="L25" s="21"/>
    </row>
    <row r="26" spans="1:12" s="22" customFormat="1" ht="135" customHeight="1">
      <c r="A26" s="18" t="s">
        <v>36</v>
      </c>
      <c r="B26" s="19" t="s">
        <v>37</v>
      </c>
      <c r="C26" s="20">
        <v>560000</v>
      </c>
      <c r="D26" s="20">
        <v>560000</v>
      </c>
      <c r="E26" s="20">
        <v>560000</v>
      </c>
      <c r="F26" s="20">
        <v>522802</v>
      </c>
      <c r="G26" s="6">
        <f t="shared" si="0"/>
        <v>0.93357500000000004</v>
      </c>
      <c r="H26" s="21" t="s">
        <v>80</v>
      </c>
      <c r="I26" s="6">
        <f t="shared" si="1"/>
        <v>0.93357500000000004</v>
      </c>
      <c r="J26" s="21" t="s">
        <v>80</v>
      </c>
      <c r="K26" s="6">
        <f t="shared" si="2"/>
        <v>0.93357500000000004</v>
      </c>
      <c r="L26" s="21" t="s">
        <v>80</v>
      </c>
    </row>
    <row r="27" spans="1:12" s="22" customFormat="1" ht="116.25" customHeight="1">
      <c r="A27" s="18" t="s">
        <v>38</v>
      </c>
      <c r="B27" s="19" t="s">
        <v>39</v>
      </c>
      <c r="C27" s="20">
        <v>11160072.6</v>
      </c>
      <c r="D27" s="20">
        <v>15321602.939999999</v>
      </c>
      <c r="E27" s="20">
        <v>14628234.08</v>
      </c>
      <c r="F27" s="20">
        <v>14628234.08</v>
      </c>
      <c r="G27" s="6">
        <f t="shared" si="0"/>
        <v>1.3107651360619286</v>
      </c>
      <c r="H27" s="21" t="s">
        <v>81</v>
      </c>
      <c r="I27" s="6">
        <f t="shared" si="1"/>
        <v>0.95474567101658625</v>
      </c>
      <c r="J27" s="20"/>
      <c r="K27" s="6">
        <f t="shared" si="2"/>
        <v>1</v>
      </c>
      <c r="L27" s="20"/>
    </row>
    <row r="28" spans="1:12" s="22" customFormat="1" ht="31.5">
      <c r="A28" s="18" t="s">
        <v>40</v>
      </c>
      <c r="B28" s="19" t="s">
        <v>41</v>
      </c>
      <c r="C28" s="20">
        <v>25544299.02</v>
      </c>
      <c r="D28" s="20">
        <v>25623007.739999998</v>
      </c>
      <c r="E28" s="20">
        <v>25623007.739999998</v>
      </c>
      <c r="F28" s="20">
        <v>25622973.48</v>
      </c>
      <c r="G28" s="6">
        <f t="shared" si="0"/>
        <v>1.0030799224491698</v>
      </c>
      <c r="H28" s="26"/>
      <c r="I28" s="6">
        <f t="shared" si="1"/>
        <v>0.99999866292043671</v>
      </c>
      <c r="J28" s="20"/>
      <c r="K28" s="6">
        <f t="shared" si="2"/>
        <v>0.99999866292043671</v>
      </c>
      <c r="L28" s="20"/>
    </row>
    <row r="29" spans="1:12" s="22" customFormat="1" ht="92.25" customHeight="1">
      <c r="A29" s="18" t="s">
        <v>42</v>
      </c>
      <c r="B29" s="19" t="s">
        <v>43</v>
      </c>
      <c r="C29" s="20">
        <v>5742814</v>
      </c>
      <c r="D29" s="20">
        <v>14932946.279999999</v>
      </c>
      <c r="E29" s="20">
        <v>14932946.279999999</v>
      </c>
      <c r="F29" s="20">
        <v>9262229.6500000004</v>
      </c>
      <c r="G29" s="6">
        <f t="shared" si="0"/>
        <v>1.6128381748041989</v>
      </c>
      <c r="H29" s="21" t="s">
        <v>91</v>
      </c>
      <c r="I29" s="6">
        <f t="shared" si="1"/>
        <v>0.6202546688596271</v>
      </c>
      <c r="J29" s="9" t="s">
        <v>82</v>
      </c>
      <c r="K29" s="6">
        <f t="shared" si="2"/>
        <v>0.6202546688596271</v>
      </c>
      <c r="L29" s="9" t="s">
        <v>82</v>
      </c>
    </row>
    <row r="30" spans="1:12" s="22" customFormat="1" ht="78.75">
      <c r="A30" s="18" t="s">
        <v>44</v>
      </c>
      <c r="B30" s="19" t="s">
        <v>45</v>
      </c>
      <c r="C30" s="20">
        <v>619000</v>
      </c>
      <c r="D30" s="20">
        <v>495960</v>
      </c>
      <c r="E30" s="20">
        <v>495960</v>
      </c>
      <c r="F30" s="20">
        <v>492153</v>
      </c>
      <c r="G30" s="6">
        <f t="shared" si="0"/>
        <v>0.79507754442649436</v>
      </c>
      <c r="H30" s="21" t="s">
        <v>83</v>
      </c>
      <c r="I30" s="6">
        <f t="shared" si="1"/>
        <v>0.99232397774014036</v>
      </c>
      <c r="J30" s="3"/>
      <c r="K30" s="6">
        <f t="shared" si="2"/>
        <v>0.99232397774014036</v>
      </c>
      <c r="L30" s="3"/>
    </row>
    <row r="31" spans="1:12" s="29" customFormat="1" ht="15.75">
      <c r="A31" s="15" t="s">
        <v>46</v>
      </c>
      <c r="B31" s="27"/>
      <c r="C31" s="28">
        <f>SUM(C8:C30)</f>
        <v>1542663906.6500001</v>
      </c>
      <c r="D31" s="28">
        <f>SUM(D8:D30)</f>
        <v>2053247788.5500002</v>
      </c>
      <c r="E31" s="28">
        <f>SUM(E8:E30)</f>
        <v>2049074209.8</v>
      </c>
      <c r="F31" s="28">
        <f>SUM(F8:F30)</f>
        <v>2040942628.1099999</v>
      </c>
      <c r="G31" s="7">
        <f t="shared" si="0"/>
        <v>1.3229988847940612</v>
      </c>
      <c r="H31" s="23"/>
      <c r="I31" s="7">
        <f t="shared" si="1"/>
        <v>0.99400697738060628</v>
      </c>
      <c r="J31" s="28"/>
      <c r="K31" s="7">
        <f t="shared" si="2"/>
        <v>0.99603158262833547</v>
      </c>
      <c r="L31" s="28"/>
    </row>
    <row r="32" spans="1:12" s="22" customFormat="1" ht="354.75" customHeight="1">
      <c r="A32" s="18" t="s">
        <v>47</v>
      </c>
      <c r="B32" s="19" t="s">
        <v>48</v>
      </c>
      <c r="C32" s="20">
        <v>230690952.11000001</v>
      </c>
      <c r="D32" s="20">
        <v>281151104.63</v>
      </c>
      <c r="E32" s="20">
        <v>281151104.63</v>
      </c>
      <c r="F32" s="20">
        <v>258824673.40000001</v>
      </c>
      <c r="G32" s="6">
        <f t="shared" si="0"/>
        <v>1.1219541600252489</v>
      </c>
      <c r="H32" s="21" t="s">
        <v>84</v>
      </c>
      <c r="I32" s="6">
        <f t="shared" si="1"/>
        <v>0.92058921034871277</v>
      </c>
      <c r="J32" s="21" t="s">
        <v>70</v>
      </c>
      <c r="K32" s="44">
        <f t="shared" si="2"/>
        <v>0.92058921034871277</v>
      </c>
      <c r="L32" s="21" t="s">
        <v>70</v>
      </c>
    </row>
    <row r="33" spans="1:12" s="22" customFormat="1" ht="113.25" customHeight="1">
      <c r="A33" s="18" t="s">
        <v>49</v>
      </c>
      <c r="B33" s="19" t="s">
        <v>50</v>
      </c>
      <c r="C33" s="20">
        <v>101590518.36</v>
      </c>
      <c r="D33" s="20">
        <v>115284250.27</v>
      </c>
      <c r="E33" s="20">
        <v>115284250.27</v>
      </c>
      <c r="F33" s="20">
        <v>114420359.95999999</v>
      </c>
      <c r="G33" s="6">
        <f t="shared" si="0"/>
        <v>1.1262897542715127</v>
      </c>
      <c r="H33" s="9" t="s">
        <v>85</v>
      </c>
      <c r="I33" s="6">
        <f t="shared" si="1"/>
        <v>0.99250643250941273</v>
      </c>
      <c r="J33" s="20"/>
      <c r="K33" s="6">
        <f t="shared" si="2"/>
        <v>0.99250643250941273</v>
      </c>
      <c r="L33" s="20"/>
    </row>
    <row r="34" spans="1:12" s="22" customFormat="1" ht="157.5">
      <c r="A34" s="18" t="s">
        <v>51</v>
      </c>
      <c r="B34" s="19" t="s">
        <v>52</v>
      </c>
      <c r="C34" s="20">
        <v>32603239.809999999</v>
      </c>
      <c r="D34" s="20">
        <v>49149659.009999998</v>
      </c>
      <c r="E34" s="20">
        <v>48766706.189999998</v>
      </c>
      <c r="F34" s="20">
        <v>48642583.420000002</v>
      </c>
      <c r="G34" s="6">
        <f t="shared" si="0"/>
        <v>1.491955514343714</v>
      </c>
      <c r="H34" s="9" t="s">
        <v>86</v>
      </c>
      <c r="I34" s="6">
        <f t="shared" si="1"/>
        <v>0.98968302933908803</v>
      </c>
      <c r="J34" s="20"/>
      <c r="K34" s="6">
        <f t="shared" si="2"/>
        <v>0.99745476412705836</v>
      </c>
      <c r="L34" s="20"/>
    </row>
    <row r="35" spans="1:12" s="5" customFormat="1" ht="15.75">
      <c r="A35" s="15" t="s">
        <v>53</v>
      </c>
      <c r="B35" s="10"/>
      <c r="C35" s="4">
        <f>SUM(C32:C34)</f>
        <v>364884710.28000003</v>
      </c>
      <c r="D35" s="4">
        <f>SUM(D32:D34)</f>
        <v>445585013.90999997</v>
      </c>
      <c r="E35" s="4">
        <f t="shared" ref="E35:F35" si="6">SUM(E32:E34)</f>
        <v>445202061.08999997</v>
      </c>
      <c r="F35" s="4">
        <f t="shared" si="6"/>
        <v>421887616.78000003</v>
      </c>
      <c r="G35" s="7">
        <f t="shared" si="0"/>
        <v>1.1562216911096601</v>
      </c>
      <c r="H35" s="12"/>
      <c r="I35" s="7">
        <f t="shared" si="1"/>
        <v>0.9468173381280135</v>
      </c>
      <c r="J35" s="4"/>
      <c r="K35" s="7">
        <f t="shared" si="2"/>
        <v>0.94763176915012803</v>
      </c>
      <c r="L35" s="4"/>
    </row>
    <row r="36" spans="1:12" s="5" customFormat="1" ht="27" customHeight="1">
      <c r="A36" s="16" t="s">
        <v>54</v>
      </c>
      <c r="B36" s="11"/>
      <c r="C36" s="4">
        <f>C31+C35</f>
        <v>1907548616.9300001</v>
      </c>
      <c r="D36" s="4">
        <f>D31+D35</f>
        <v>2498832802.46</v>
      </c>
      <c r="E36" s="4">
        <f t="shared" ref="E36:F36" si="7">E31+E35</f>
        <v>2494276270.8899999</v>
      </c>
      <c r="F36" s="4">
        <f t="shared" si="7"/>
        <v>2462830244.8899999</v>
      </c>
      <c r="G36" s="7">
        <f t="shared" si="0"/>
        <v>1.2910969728539174</v>
      </c>
      <c r="H36" s="9"/>
      <c r="I36" s="7">
        <f t="shared" si="1"/>
        <v>0.9855922502959954</v>
      </c>
      <c r="J36" s="4"/>
      <c r="K36" s="7">
        <f t="shared" si="2"/>
        <v>0.98739272535003531</v>
      </c>
      <c r="L36" s="4"/>
    </row>
  </sheetData>
  <mergeCells count="13">
    <mergeCell ref="A1:L1"/>
    <mergeCell ref="K6:K7"/>
    <mergeCell ref="L6:L7"/>
    <mergeCell ref="G6:G7"/>
    <mergeCell ref="I6:I7"/>
    <mergeCell ref="H6:H7"/>
    <mergeCell ref="F6:F7"/>
    <mergeCell ref="J6:J7"/>
    <mergeCell ref="E6:E7"/>
    <mergeCell ref="A6:A7"/>
    <mergeCell ref="C6:C7"/>
    <mergeCell ref="B6:B7"/>
    <mergeCell ref="D6:D7"/>
  </mergeCells>
  <pageMargins left="0.70866141732283472" right="0.70866141732283472" top="0.55118110236220474" bottom="0.39370078740157483" header="0.31496062992125984" footer="0.31496062992125984"/>
  <pageSetup paperSize="9" scale="3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Прогр(нов.форм)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1066</dc:creator>
  <cp:lastModifiedBy>Pshonyak</cp:lastModifiedBy>
  <cp:lastPrinted>2023-01-24T01:31:01Z</cp:lastPrinted>
  <dcterms:created xsi:type="dcterms:W3CDTF">2007-10-21T22:01:27Z</dcterms:created>
  <dcterms:modified xsi:type="dcterms:W3CDTF">2026-03-31T06:34:24Z</dcterms:modified>
</cp:coreProperties>
</file>